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ocuments\Hillman 2023\"/>
    </mc:Choice>
  </mc:AlternateContent>
  <xr:revisionPtr revIDLastSave="0" documentId="13_ncr:1_{8EB0A815-E36B-479C-8B4F-C22F76179478}" xr6:coauthVersionLast="47" xr6:coauthVersionMax="47" xr10:uidLastSave="{00000000-0000-0000-0000-000000000000}"/>
  <bookViews>
    <workbookView xWindow="-120" yWindow="-120" windowWidth="20730" windowHeight="11160" xr2:uid="{573A2F5D-A33B-4883-9080-B9212EE664F8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L7" i="2"/>
  <c r="P7" i="2"/>
  <c r="O7" i="2"/>
  <c r="M7" i="2"/>
  <c r="K2" i="2"/>
  <c r="Q2" i="2" s="1"/>
  <c r="I2" i="2"/>
  <c r="I3" i="2"/>
  <c r="K3" i="2"/>
  <c r="R3" i="2" s="1"/>
  <c r="M9" i="2" l="1"/>
  <c r="Q3" i="2"/>
  <c r="R2" i="2"/>
  <c r="S2" i="2"/>
  <c r="S3" i="2"/>
  <c r="I8" i="2"/>
  <c r="S9" i="2" l="1"/>
  <c r="P9" i="2"/>
  <c r="D7" i="2"/>
  <c r="I9" i="2"/>
</calcChain>
</file>

<file path=xl/sharedStrings.xml><?xml version="1.0" encoding="utf-8"?>
<sst xmlns="http://schemas.openxmlformats.org/spreadsheetml/2006/main" count="106" uniqueCount="82">
  <si>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</si>
  <si>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</si>
  <si>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</si>
  <si>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</si>
  <si>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</si>
  <si>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</si>
  <si>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</si>
  <si>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</si>
  <si>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</si>
  <si>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</si>
  <si>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</si>
  <si>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</si>
  <si>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</si>
  <si>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</si>
  <si>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</si>
  <si>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</si>
  <si>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</si>
  <si>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</si>
  <si>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</si>
  <si>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</si>
  <si>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</si>
  <si>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</si>
  <si>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</si>
  <si>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</si>
  <si>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</si>
  <si>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</si>
  <si>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</si>
  <si>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</si>
  <si>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</si>
  <si>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</si>
  <si>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</si>
  <si>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</si>
  <si>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WD</t>
  </si>
  <si>
    <t>03-ARM'S LENGTH</t>
  </si>
  <si>
    <t>201</t>
  </si>
  <si>
    <t>044-023-000-004-04</t>
  </si>
  <si>
    <t>611/612</t>
  </si>
  <si>
    <t>200STD</t>
  </si>
  <si>
    <t>044-024-000-001-03</t>
  </si>
  <si>
    <t>430 E THIRD ST</t>
  </si>
  <si>
    <t>569/055</t>
  </si>
  <si>
    <t>044-024-000-014-00</t>
  </si>
  <si>
    <t>202</t>
  </si>
  <si>
    <t>401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</si>
  <si>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</si>
  <si>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</si>
  <si>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</si>
  <si>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</si>
  <si>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</si>
  <si>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</si>
  <si>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</si>
  <si>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111-010-000-011-00</t>
  </si>
  <si>
    <t>10697 MICHIGAN AVE</t>
  </si>
  <si>
    <t>00002</t>
  </si>
  <si>
    <t>640/178</t>
  </si>
  <si>
    <t>111-010-000-012-00</t>
  </si>
  <si>
    <t>NOT INSPECTED</t>
  </si>
  <si>
    <t>A' FRONTAGE</t>
  </si>
  <si>
    <t>00001</t>
  </si>
  <si>
    <t>044-083-000-004-00</t>
  </si>
  <si>
    <t>210 S STATE STREET</t>
  </si>
  <si>
    <t>569/941</t>
  </si>
  <si>
    <t>044-054-000-001-01</t>
  </si>
  <si>
    <t>801 W THIRD STREET</t>
  </si>
  <si>
    <t>573/927</t>
  </si>
  <si>
    <t>DUE TO LACK OF SALES WITH IN HILLMAN TOWNSHIP</t>
  </si>
  <si>
    <t>THE FOLLOWING PRIMETERS WERE USED FOR CALCULATIONS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</si>
  <si>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</si>
  <si>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</si>
  <si>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</si>
  <si>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</si>
  <si>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COMMERCIAL-IMPROVED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COMMERCIAL-VACANT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</si>
  <si>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</si>
  <si>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COMMERCIAL</t>
    </r>
  </si>
  <si>
    <t>Land Tables</t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</si>
  <si>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</si>
  <si>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</si>
  <si>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</si>
  <si>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</si>
  <si>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ASSESOR USED SALES FROM POSEN TOWNSHIP, PRESQUE ISLE  COUNTY</t>
  </si>
  <si>
    <t>POSEN Parcel number prefix #111</t>
  </si>
  <si>
    <t xml:space="preserve">Hillman Com &amp; Ind Front Foot $197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</si>
</sst>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Verdana"/>
      <family val="2"/>
    </font>
    <font>
      <b/>
      <sz val="8"/>
      <color rgb="FF0000FF"/>
      <name val="Verdana"/>
      <family val="2"/>
    </font>
    <font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3" borderId="2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05E3-7BB4-433E-B191-F94E807C4A03}">
  <dimension ref="A1:BL20"/>
  <sheetViews>
    <sheetView tabSelected="1" workbookViewId="0">
      <selection activeCell="A7" sqref="A7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5" customWidth="1"/>
    <col min="4" max="4" width="17.7109375" style="15" customWidth="1"/>
    <col min="5" max="5" width="8.7109375" customWidth="1"/>
    <col min="6" max="6" width="49.7109375" customWidth="1"/>
    <col min="7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7.7109375" style="39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38</v>
      </c>
      <c r="B2" t="s">
        <v>39</v>
      </c>
      <c r="C2" s="25">
        <v>44128</v>
      </c>
      <c r="D2" s="15">
        <v>9000</v>
      </c>
      <c r="E2" t="s">
        <v>32</v>
      </c>
      <c r="F2" t="s">
        <v>33</v>
      </c>
      <c r="G2" s="15">
        <v>9000</v>
      </c>
      <c r="H2" s="15">
        <v>2200</v>
      </c>
      <c r="I2" s="20">
        <f>H2/G2*100</f>
        <v>24.444444444444443</v>
      </c>
      <c r="J2" s="15">
        <v>24682</v>
      </c>
      <c r="K2" s="15">
        <f>G2-0</f>
        <v>9000</v>
      </c>
      <c r="L2" s="15">
        <v>24682</v>
      </c>
      <c r="M2" s="30">
        <v>61.487803999999997</v>
      </c>
      <c r="N2" s="34">
        <v>150</v>
      </c>
      <c r="O2" s="39">
        <v>0.51700000000000002</v>
      </c>
      <c r="P2" s="39">
        <v>0.24399999999999999</v>
      </c>
      <c r="Q2" s="15">
        <f>K2/M2</f>
        <v>146.37048999180391</v>
      </c>
      <c r="R2" s="15">
        <f>K2/O2</f>
        <v>17408.123791102513</v>
      </c>
      <c r="S2" s="44">
        <f>K2/O2/43560</f>
        <v>0.39963553239445621</v>
      </c>
      <c r="T2" s="39">
        <v>71</v>
      </c>
      <c r="U2" s="5" t="s">
        <v>34</v>
      </c>
      <c r="V2" t="s">
        <v>40</v>
      </c>
      <c r="W2" t="s">
        <v>41</v>
      </c>
      <c r="Y2">
        <v>0</v>
      </c>
      <c r="Z2">
        <v>0</v>
      </c>
      <c r="AA2" s="6">
        <v>44105</v>
      </c>
      <c r="AC2" s="7" t="s">
        <v>42</v>
      </c>
      <c r="AD2" t="s">
        <v>37</v>
      </c>
    </row>
    <row r="3" spans="1:64" x14ac:dyDescent="0.25">
      <c r="A3" t="s">
        <v>35</v>
      </c>
      <c r="C3" s="25">
        <v>44022</v>
      </c>
      <c r="D3" s="15">
        <v>27500</v>
      </c>
      <c r="E3" t="s">
        <v>32</v>
      </c>
      <c r="F3" t="s">
        <v>33</v>
      </c>
      <c r="G3" s="15">
        <v>27500</v>
      </c>
      <c r="H3" s="15">
        <v>4400</v>
      </c>
      <c r="I3" s="20">
        <f>H3/G3*100</f>
        <v>16</v>
      </c>
      <c r="J3" s="15">
        <v>8774</v>
      </c>
      <c r="K3" s="15">
        <f>G3-1793</f>
        <v>25707</v>
      </c>
      <c r="L3" s="15">
        <v>6981</v>
      </c>
      <c r="M3" s="30">
        <v>145.43314599999999</v>
      </c>
      <c r="N3" s="34">
        <v>349.60000600000001</v>
      </c>
      <c r="O3" s="39">
        <v>0.88300000000000001</v>
      </c>
      <c r="P3" s="39">
        <v>0.88300000000000001</v>
      </c>
      <c r="Q3" s="15">
        <f>K3/M3</f>
        <v>176.76163039201532</v>
      </c>
      <c r="R3" s="15">
        <f>K3/O3</f>
        <v>29113.250283125708</v>
      </c>
      <c r="S3" s="44">
        <f>K3/O3/43560</f>
        <v>0.66834826177974538</v>
      </c>
      <c r="T3" s="39">
        <v>110</v>
      </c>
      <c r="U3" s="5" t="s">
        <v>34</v>
      </c>
      <c r="V3" t="s">
        <v>36</v>
      </c>
      <c r="Y3">
        <v>0</v>
      </c>
      <c r="Z3">
        <v>0</v>
      </c>
      <c r="AA3" s="6">
        <v>44105</v>
      </c>
      <c r="AC3" s="7" t="s">
        <v>34</v>
      </c>
      <c r="AD3" t="s">
        <v>37</v>
      </c>
    </row>
    <row r="4" spans="1:64" x14ac:dyDescent="0.25">
      <c r="A4" t="s">
        <v>62</v>
      </c>
      <c r="B4" t="s">
        <v>63</v>
      </c>
      <c r="C4" s="25">
        <v>44385</v>
      </c>
      <c r="D4" s="15">
        <v>42500</v>
      </c>
      <c r="E4" t="s">
        <v>32</v>
      </c>
      <c r="F4" t="s">
        <v>33</v>
      </c>
      <c r="G4" s="15">
        <v>42500</v>
      </c>
      <c r="H4" s="15">
        <v>19300</v>
      </c>
      <c r="I4" s="20">
        <v>45.411764705882348</v>
      </c>
      <c r="J4" s="15">
        <v>37921</v>
      </c>
      <c r="K4" s="15">
        <v>5919</v>
      </c>
      <c r="L4" s="15">
        <v>1340</v>
      </c>
      <c r="M4" s="30">
        <v>67.023317000000006</v>
      </c>
      <c r="N4" s="34">
        <v>123.75</v>
      </c>
      <c r="O4" s="39">
        <v>0.188</v>
      </c>
      <c r="P4" s="39">
        <v>0.188</v>
      </c>
      <c r="Q4" s="15">
        <v>88.31254949676692</v>
      </c>
      <c r="R4" s="15">
        <v>31484.042553191488</v>
      </c>
      <c r="S4" s="44">
        <v>0.72277416329640698</v>
      </c>
      <c r="T4" s="39">
        <v>66</v>
      </c>
      <c r="U4" s="5" t="s">
        <v>58</v>
      </c>
      <c r="V4" t="s">
        <v>64</v>
      </c>
      <c r="Y4">
        <v>0</v>
      </c>
      <c r="Z4">
        <v>0</v>
      </c>
      <c r="AA4" s="6">
        <v>44105</v>
      </c>
      <c r="AC4" s="7" t="s">
        <v>43</v>
      </c>
      <c r="AD4">
        <v>2</v>
      </c>
    </row>
    <row r="5" spans="1:64" x14ac:dyDescent="0.25">
      <c r="A5" t="s">
        <v>59</v>
      </c>
      <c r="B5" t="s">
        <v>60</v>
      </c>
      <c r="C5" s="25">
        <v>44188</v>
      </c>
      <c r="D5" s="15">
        <v>83000</v>
      </c>
      <c r="E5" t="s">
        <v>32</v>
      </c>
      <c r="F5" t="s">
        <v>33</v>
      </c>
      <c r="G5" s="15">
        <v>83000</v>
      </c>
      <c r="H5" s="15">
        <v>27400</v>
      </c>
      <c r="I5" s="20">
        <v>33.012048192771083</v>
      </c>
      <c r="J5" s="15">
        <v>54197</v>
      </c>
      <c r="K5" s="15">
        <v>30187</v>
      </c>
      <c r="L5" s="15">
        <v>1384</v>
      </c>
      <c r="M5" s="30">
        <v>69.221384</v>
      </c>
      <c r="N5" s="34">
        <v>132</v>
      </c>
      <c r="O5" s="39">
        <v>0.2</v>
      </c>
      <c r="P5" s="39">
        <v>0.2</v>
      </c>
      <c r="Q5" s="15">
        <v>436.09356322606897</v>
      </c>
      <c r="R5" s="15">
        <v>150935</v>
      </c>
      <c r="S5" s="44">
        <v>3.4649908172635446</v>
      </c>
      <c r="T5" s="39">
        <v>66</v>
      </c>
      <c r="U5" s="5" t="s">
        <v>58</v>
      </c>
      <c r="V5" t="s">
        <v>61</v>
      </c>
      <c r="Y5">
        <v>0</v>
      </c>
      <c r="Z5">
        <v>0</v>
      </c>
      <c r="AA5" s="6">
        <v>44105</v>
      </c>
      <c r="AC5" s="7" t="s">
        <v>43</v>
      </c>
      <c r="AD5">
        <v>2</v>
      </c>
    </row>
    <row r="6" spans="1:64" ht="15.75" thickBot="1" x14ac:dyDescent="0.3">
      <c r="A6" t="s">
        <v>51</v>
      </c>
      <c r="B6" t="s">
        <v>52</v>
      </c>
      <c r="C6" s="25">
        <v>44104</v>
      </c>
      <c r="D6" s="15">
        <v>25000</v>
      </c>
      <c r="E6" t="s">
        <v>32</v>
      </c>
      <c r="F6" t="s">
        <v>33</v>
      </c>
      <c r="G6" s="15">
        <v>25000</v>
      </c>
      <c r="H6" s="15">
        <v>10800</v>
      </c>
      <c r="I6" s="20">
        <v>43.2</v>
      </c>
      <c r="J6" s="15">
        <v>22806</v>
      </c>
      <c r="K6" s="15">
        <v>7350</v>
      </c>
      <c r="L6" s="15">
        <v>5156</v>
      </c>
      <c r="M6" s="30">
        <v>52.640545000000003</v>
      </c>
      <c r="N6" s="34">
        <v>178</v>
      </c>
      <c r="O6" s="39">
        <v>0.24099999999999999</v>
      </c>
      <c r="P6" s="39">
        <v>0.19600000000000001</v>
      </c>
      <c r="Q6" s="15">
        <v>139.62621397631807</v>
      </c>
      <c r="R6" s="15">
        <v>30497.925311203322</v>
      </c>
      <c r="S6" s="44">
        <v>0.70013602642799178</v>
      </c>
      <c r="T6" s="39">
        <v>48</v>
      </c>
      <c r="U6" s="5" t="s">
        <v>53</v>
      </c>
      <c r="V6" t="s">
        <v>54</v>
      </c>
      <c r="W6" t="s">
        <v>55</v>
      </c>
      <c r="Y6">
        <v>0</v>
      </c>
      <c r="Z6">
        <v>0</v>
      </c>
      <c r="AA6" t="s">
        <v>56</v>
      </c>
      <c r="AC6" s="7" t="s">
        <v>34</v>
      </c>
      <c r="AD6" s="7" t="s">
        <v>57</v>
      </c>
      <c r="AL6" s="2"/>
      <c r="BC6" s="2"/>
      <c r="BE6" s="2"/>
    </row>
    <row r="7" spans="1:64" ht="15.75" thickTop="1" x14ac:dyDescent="0.25">
      <c r="A7" s="8"/>
      <c r="B7" s="8"/>
      <c r="C7" s="26" t="s">
        <v>44</v>
      </c>
      <c r="D7" s="16">
        <f>+SUM(D2:D6)</f>
        <v>187000</v>
      </c>
      <c r="E7" s="8"/>
      <c r="F7" s="8"/>
      <c r="G7" s="16">
        <f>+SUM(G2:G6)</f>
        <v>187000</v>
      </c>
      <c r="H7" s="16">
        <f>+SUM(H2:H6)</f>
        <v>64100</v>
      </c>
      <c r="I7" s="21"/>
      <c r="J7" s="16">
        <f>+SUM(J2:J6)</f>
        <v>148380</v>
      </c>
      <c r="K7" s="16">
        <f>+SUM(K2:K6)</f>
        <v>78163</v>
      </c>
      <c r="L7" s="16">
        <f>+SUM(L2:L6)</f>
        <v>39543</v>
      </c>
      <c r="M7" s="31">
        <f>+SUM(M2:M6)</f>
        <v>395.806196</v>
      </c>
      <c r="N7" s="35"/>
      <c r="O7" s="40">
        <f>+SUM(O2:O6)</f>
        <v>2.0289999999999999</v>
      </c>
      <c r="P7" s="40">
        <f>+SUM(P2:P6)</f>
        <v>1.7109999999999999</v>
      </c>
      <c r="Q7" s="16"/>
      <c r="R7" s="16"/>
      <c r="S7" s="45"/>
      <c r="T7" s="40"/>
      <c r="U7" s="9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64" x14ac:dyDescent="0.25">
      <c r="A8" s="10"/>
      <c r="B8" s="10"/>
      <c r="C8" s="27"/>
      <c r="D8" s="17"/>
      <c r="E8" s="10"/>
      <c r="F8" s="10"/>
      <c r="G8" s="17"/>
      <c r="H8" s="17" t="s">
        <v>45</v>
      </c>
      <c r="I8" s="22">
        <f>H7/G7*100</f>
        <v>34.278074866310163</v>
      </c>
      <c r="J8" s="17"/>
      <c r="K8" s="17"/>
      <c r="L8" s="17" t="s">
        <v>46</v>
      </c>
      <c r="M8" s="32"/>
      <c r="N8" s="36"/>
      <c r="O8" s="41" t="s">
        <v>46</v>
      </c>
      <c r="P8" s="41"/>
      <c r="Q8" s="17"/>
      <c r="R8" s="17" t="s">
        <v>46</v>
      </c>
      <c r="S8" s="46"/>
      <c r="T8" s="41"/>
      <c r="U8" s="1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64" x14ac:dyDescent="0.25">
      <c r="A9" s="49" t="s">
        <v>81</v>
      </c>
      <c r="B9" s="12"/>
      <c r="C9" s="28"/>
      <c r="D9" s="18"/>
      <c r="E9" s="12"/>
      <c r="F9" s="12"/>
      <c r="G9" s="18"/>
      <c r="H9" s="18" t="s">
        <v>47</v>
      </c>
      <c r="I9" s="23">
        <f>STDEV(I2:I6)</f>
        <v>12.435539354367339</v>
      </c>
      <c r="J9" s="18"/>
      <c r="K9" s="18"/>
      <c r="L9" s="18" t="s">
        <v>48</v>
      </c>
      <c r="M9" s="48">
        <f>K7/M7</f>
        <v>197.47795964265299</v>
      </c>
      <c r="N9" s="37"/>
      <c r="O9" s="42" t="s">
        <v>49</v>
      </c>
      <c r="P9" s="42">
        <f>K7/O7</f>
        <v>38522.917693445052</v>
      </c>
      <c r="Q9" s="18"/>
      <c r="R9" s="18" t="s">
        <v>50</v>
      </c>
      <c r="S9" s="47">
        <f>K7/O7/43560</f>
        <v>0.8843645016860664</v>
      </c>
      <c r="T9" s="42"/>
      <c r="U9" s="13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64" x14ac:dyDescent="0.25">
      <c r="A10" s="50" t="s">
        <v>65</v>
      </c>
    </row>
    <row r="11" spans="1:64" x14ac:dyDescent="0.25">
      <c r="A11" s="50" t="s">
        <v>79</v>
      </c>
    </row>
    <row r="12" spans="1:64" x14ac:dyDescent="0.25">
      <c r="A12" t="s">
        <v>80</v>
      </c>
    </row>
    <row r="13" spans="1:64" x14ac:dyDescent="0.25">
      <c r="A13" s="51" t="s">
        <v>66</v>
      </c>
    </row>
    <row r="14" spans="1:64" x14ac:dyDescent="0.25">
      <c r="A14" s="52" t="s">
        <v>2</v>
      </c>
      <c r="B14" s="53" t="s">
        <v>67</v>
      </c>
      <c r="C14" s="54" t="s">
        <v>68</v>
      </c>
    </row>
    <row r="15" spans="1:64" ht="21" x14ac:dyDescent="0.25">
      <c r="A15" s="52" t="s">
        <v>5</v>
      </c>
      <c r="B15" s="53" t="s">
        <v>69</v>
      </c>
      <c r="C15" s="54" t="s">
        <v>68</v>
      </c>
    </row>
    <row r="16" spans="1:64" x14ac:dyDescent="0.25">
      <c r="A16" s="52" t="s">
        <v>70</v>
      </c>
      <c r="B16" s="53" t="s">
        <v>71</v>
      </c>
      <c r="C16" s="54" t="s">
        <v>68</v>
      </c>
    </row>
    <row r="17" spans="1:3" x14ac:dyDescent="0.25">
      <c r="A17" s="52" t="s">
        <v>72</v>
      </c>
      <c r="B17" s="53" t="s">
        <v>73</v>
      </c>
      <c r="C17" s="54" t="s">
        <v>68</v>
      </c>
    </row>
    <row r="18" spans="1:3" x14ac:dyDescent="0.25">
      <c r="A18" s="52" t="s">
        <v>74</v>
      </c>
      <c r="B18" s="53" t="s">
        <v>73</v>
      </c>
      <c r="C18" s="54" t="s">
        <v>68</v>
      </c>
    </row>
    <row r="19" spans="1:3" x14ac:dyDescent="0.25">
      <c r="A19" s="52" t="s">
        <v>75</v>
      </c>
      <c r="B19" s="53" t="s">
        <v>76</v>
      </c>
      <c r="C19" s="54" t="s">
        <v>68</v>
      </c>
    </row>
    <row r="20" spans="1:3" x14ac:dyDescent="0.25">
      <c r="A20" s="52" t="s">
        <v>77</v>
      </c>
      <c r="B20" s="53" t="s">
        <v>78</v>
      </c>
      <c r="C20" s="52"/>
    </row>
  </sheetData>
  <conditionalFormatting sqref="A2:AF3 A6:AF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B572-A090-46D0-9AD9-8CCFA35DD61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2023-01-26T21:55:07Z</dcterms:created>
  <dcterms:modified xsi:type="dcterms:W3CDTF">2023-02-24T17:47:02Z</dcterms:modified>
</cp:coreProperties>
</file>